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Ionut Ban\Desktop\CJ\MODEL\2025\certificat\"/>
    </mc:Choice>
  </mc:AlternateContent>
  <bookViews>
    <workbookView xWindow="0" yWindow="0" windowWidth="15480" windowHeight="8196"/>
  </bookViews>
  <sheets>
    <sheet name="MODEL CALCUL TAXE" sheetId="1" r:id="rId1"/>
  </sheets>
  <calcPr calcId="152511"/>
</workbook>
</file>

<file path=xl/calcChain.xml><?xml version="1.0" encoding="utf-8"?>
<calcChain xmlns="http://schemas.openxmlformats.org/spreadsheetml/2006/main">
  <c r="K6" i="1" l="1"/>
  <c r="H24" i="1" l="1"/>
  <c r="H25" i="1" s="1"/>
  <c r="H26" i="1" s="1"/>
  <c r="H27" i="1" s="1"/>
  <c r="H28" i="1" s="1"/>
  <c r="H29" i="1" s="1"/>
  <c r="H30" i="1" s="1"/>
  <c r="H31" i="1" s="1"/>
  <c r="H32" i="1" s="1"/>
  <c r="H33" i="1" s="1"/>
  <c r="H34" i="1" s="1"/>
  <c r="M6" i="1" l="1"/>
  <c r="L14" i="1"/>
  <c r="C15" i="1" s="1"/>
  <c r="K7" i="1" s="1"/>
  <c r="B22" i="1"/>
  <c r="K5" i="1" l="1"/>
  <c r="D16" i="1" s="1"/>
  <c r="D15" i="1"/>
  <c r="D17" i="1" l="1"/>
</calcChain>
</file>

<file path=xl/comments1.xml><?xml version="1.0" encoding="utf-8"?>
<comments xmlns="http://schemas.openxmlformats.org/spreadsheetml/2006/main">
  <authors>
    <author/>
  </authors>
  <commentList>
    <comment ref="A4" authorId="0" shapeId="0">
      <text>
        <r>
          <rPr>
            <b/>
            <sz val="8"/>
            <color indexed="8"/>
            <rFont val="Tahoma"/>
            <family val="2"/>
          </rPr>
          <t xml:space="preserve">
</t>
        </r>
        <r>
          <rPr>
            <sz val="8"/>
            <color indexed="8"/>
            <rFont val="Tahoma"/>
            <family val="2"/>
          </rPr>
          <t>CONFORM OUG 59/23.06.2005: SUMELE DATORATE SE STABILESC ÎN MONEDA NOUĂ FĂRĂ SUBDIVIZIUNI PRIN ROTUNJIRE LA LEU PENTRU FRACŢIUNI DE PESTE 50 DE BANI INCLUSIV ŞI PRIN NEGLIJAREA FRACŢIUNILOR DE PÂNĂ LA 49 DE BANI INCLUSIV</t>
        </r>
      </text>
    </comment>
    <comment ref="A5" authorId="0" shapeId="0">
      <text>
        <r>
          <rPr>
            <b/>
            <sz val="8"/>
            <color indexed="8"/>
            <rFont val="Tahoma"/>
            <family val="2"/>
          </rPr>
          <t xml:space="preserve">
</t>
        </r>
        <r>
          <rPr>
            <sz val="8"/>
            <color indexed="8"/>
            <rFont val="Tahoma"/>
            <family val="2"/>
          </rPr>
          <t>SE COMPLETEAZĂ NUMAI SPAŢIILE COLORATE ÎN GALBEN</t>
        </r>
      </text>
    </comment>
    <comment ref="C15" authorId="0" shapeId="0">
      <text>
        <r>
          <rPr>
            <sz val="8"/>
            <color indexed="8"/>
            <rFont val="Tahoma"/>
            <family val="2"/>
          </rPr>
          <t>a) Pînă la 150 mp inclusiv= 9 RON;
b)între 151mp şi 250 mp inclusiv=10 RON;
c) între 251 mp şi 500 mp inclusiv = 13 RON;
d) între 501 mp şi 750 mp inclusiv=18 RON;
e) între 751 mp şi 1000 mp inclusiv= 21 RON;
f) peste 1000 mp= 21+0,01 RON/mp pentru fiecare  mp care depăşeşte 1000 mp.
    Taxa pentru eliberarea certificatului de urbanism pentru o zona rurala este egală cu 50% din taxa menţionată în tabelul nr. 1(de mai sus).
 SE COMPLETEAZA DOAR CÂND SUPRAFATA TERENULUI ESTE MAI MICA DE 1000 mp !!!!</t>
        </r>
      </text>
    </comment>
  </commentList>
</comments>
</file>

<file path=xl/sharedStrings.xml><?xml version="1.0" encoding="utf-8"?>
<sst xmlns="http://schemas.openxmlformats.org/spreadsheetml/2006/main" count="57" uniqueCount="54">
  <si>
    <t xml:space="preserve">CONSILIUL JUDEŢEAN BIHOR </t>
  </si>
  <si>
    <t>FIŞA DE CALCUL</t>
  </si>
  <si>
    <t>BENEFICIAR:</t>
  </si>
  <si>
    <t>Adresa beneficiar:</t>
  </si>
  <si>
    <r>
      <t>lucrarea</t>
    </r>
    <r>
      <rPr>
        <i/>
        <sz val="8"/>
        <rFont val="Arial"/>
        <family val="2"/>
        <charset val="238"/>
      </rPr>
      <t>/ obiectivul</t>
    </r>
  </si>
  <si>
    <t>Adresa lucrarii:</t>
  </si>
  <si>
    <t>SUPRAFATA=</t>
  </si>
  <si>
    <t>mp</t>
  </si>
  <si>
    <t>FAZA</t>
  </si>
  <si>
    <t>DENUMIREA TAXEI</t>
  </si>
  <si>
    <t>VALOARE  CALCULATĂ</t>
  </si>
  <si>
    <t>SUMA (LEI)</t>
  </si>
  <si>
    <t>OBSERVAŢII</t>
  </si>
  <si>
    <t>COMUNA</t>
  </si>
  <si>
    <t>CERTIFICAT DE URBANISM</t>
  </si>
  <si>
    <t>Taxa Certificat de Urbanism</t>
  </si>
  <si>
    <t>RO28TREZ07621160203XXXXX</t>
  </si>
  <si>
    <t>NOTĂ:  Orice persoană care trebuie să obţină un certificat, aviz sau altă autorizaţie trebuie să plătească taxa menţionată la compartimentul de specialitate al autorităţii administraţiei publice locale înainte de a i se elibera certificatul, avizul sau autorizaţia necesară. La depunerea cererii-tip, emitentul comunică solicitantului cuantumul taxelor, calculate potrivit reglementărilor legale în vigoare, solicitantul având obligaţia de a achita taxa de îndată şi de a prezenta copia documentului de plată.  În cazul platii prin alte mijloace, în vederea emiterii actelor solicitate se va face dovada achitarii tuturor sumelor.</t>
  </si>
  <si>
    <t>DATA  :</t>
  </si>
  <si>
    <t>DIRECȚIA ARHITECT ŞEF</t>
  </si>
  <si>
    <t>Suprafaţa pentru care se obţine certificatul de urbanism</t>
  </si>
  <si>
    <r>
      <t>Propus 2020</t>
    </r>
    <r>
      <rPr>
        <sz val="12"/>
        <rFont val="Times New Roman"/>
        <family val="1"/>
      </rPr>
      <t xml:space="preserve"> (lei)</t>
    </r>
  </si>
  <si>
    <r>
      <t>a) până la 150 m</t>
    </r>
    <r>
      <rPr>
        <vertAlign val="superscript"/>
        <sz val="12"/>
        <rFont val="Times New Roman"/>
        <family val="1"/>
      </rPr>
      <t>2</t>
    </r>
    <r>
      <rPr>
        <sz val="12"/>
        <rFont val="Times New Roman"/>
        <family val="1"/>
      </rPr>
      <t>, inclusiv</t>
    </r>
  </si>
  <si>
    <r>
      <t>b) între 151 şi 250 m</t>
    </r>
    <r>
      <rPr>
        <vertAlign val="superscript"/>
        <sz val="12"/>
        <rFont val="Times New Roman"/>
        <family val="1"/>
      </rPr>
      <t>2,</t>
    </r>
    <r>
      <rPr>
        <sz val="12"/>
        <rFont val="Times New Roman"/>
        <family val="1"/>
      </rPr>
      <t xml:space="preserve"> inclusiv</t>
    </r>
  </si>
  <si>
    <r>
      <t>c) între 251 şi 500 m</t>
    </r>
    <r>
      <rPr>
        <vertAlign val="superscript"/>
        <sz val="12"/>
        <rFont val="Times New Roman"/>
        <family val="1"/>
      </rPr>
      <t>2</t>
    </r>
    <r>
      <rPr>
        <sz val="12"/>
        <rFont val="Times New Roman"/>
        <family val="1"/>
      </rPr>
      <t>, inclusiv</t>
    </r>
  </si>
  <si>
    <r>
      <t>d) între 501 şi 750 m</t>
    </r>
    <r>
      <rPr>
        <vertAlign val="superscript"/>
        <sz val="12"/>
        <rFont val="Times New Roman"/>
        <family val="1"/>
      </rPr>
      <t>2</t>
    </r>
    <r>
      <rPr>
        <sz val="12"/>
        <rFont val="Times New Roman"/>
        <family val="1"/>
      </rPr>
      <t>, inclusiv</t>
    </r>
  </si>
  <si>
    <r>
      <t>e) între 751 şi 1000 m</t>
    </r>
    <r>
      <rPr>
        <vertAlign val="superscript"/>
        <sz val="12"/>
        <rFont val="Times New Roman"/>
        <family val="1"/>
      </rPr>
      <t>2</t>
    </r>
    <r>
      <rPr>
        <sz val="12"/>
        <rFont val="Times New Roman"/>
        <family val="1"/>
      </rPr>
      <t>, inclusiv</t>
    </r>
  </si>
  <si>
    <t>Beneficiar Județul Bihor                       CUI: 4244997              Trezoreria Oradea</t>
  </si>
  <si>
    <t>VOR FI COMPLETATE DOAR CÂMPURILE MARCATE CU GALBEN</t>
  </si>
  <si>
    <r>
      <t xml:space="preserve">DACA SE ACHITA CU ORDIN DE PLATA, TOATE TAXELE SE TRIMIT IN CONTURILE SPECIFICATE ÎN FIȘA DE CALCUL, BENEFICIAR JUDEȚUL BIHOR CUI: 4244997, IAR ATASAT SE VA TRIMITE COPIE DUPA ORDINUL DE PLATA ŞI PREZENTA NOTA DE CALCUL LA SERVICIUL CONTABILITATE (SE POATE SI PRIN FAX). ACESTA VA TRIMITE MAI DEPARTE LA PRIMARII SUMELE CARE LE SUNT REPARTIZATE CONFORM LEGII. </t>
    </r>
    <r>
      <rPr>
        <b/>
        <sz val="9"/>
        <color indexed="10"/>
        <rFont val="Arial"/>
        <family val="2"/>
      </rPr>
      <t>ÎN CAZURILE ÎN CARE CALCULUL TAXEI ESTE ERONAT NE REZERVAM DREPTUL DE A COMUNICA BENEFICIARULUI DIFERENȚELE.</t>
    </r>
  </si>
  <si>
    <t>COD FISCAL JUDEȚUL BIHOR : 4244997- TREZORERIA ORADEA, INFO. TEL ECONOMIC 0259410470, DIRECTIA ARH. SEF -TEL.0259410041</t>
  </si>
  <si>
    <t>TOTAL</t>
  </si>
  <si>
    <t xml:space="preserve">Privind taxele datorate in conformitate cu Hotărârea nr. 185/2020 a C.J.Bh.,  LEGEA Nr. 50 din 29 iulie 1991*** Republicată privind autorizarea executării lucrărilor de construcţii, ORDIN Nr. 839 din 12 octombrie 2009 pentru aprobarea Normelor metodologice de aplicare a Legii nr. 50/1991 privind autorizarea executării lucrărilor de construcţii , LEGEA Nr. 227/2015 privind Codul fiscal,la:     
</t>
  </si>
  <si>
    <t>pt cj</t>
  </si>
  <si>
    <t>comune</t>
  </si>
  <si>
    <t>Selectati comuna</t>
  </si>
  <si>
    <t>Aușeu</t>
  </si>
  <si>
    <t>Balc</t>
  </si>
  <si>
    <t>Borod</t>
  </si>
  <si>
    <t>Buduslău</t>
  </si>
  <si>
    <t>Bulz</t>
  </si>
  <si>
    <t>Cefa</t>
  </si>
  <si>
    <t>Criștioru de Jos</t>
  </si>
  <si>
    <t>Olcea</t>
  </si>
  <si>
    <t>Sîrbi</t>
  </si>
  <si>
    <t>Șoimi</t>
  </si>
  <si>
    <t>Tarcea</t>
  </si>
  <si>
    <t>SCUTIT</t>
  </si>
  <si>
    <t>NU</t>
  </si>
  <si>
    <t>DA</t>
  </si>
  <si>
    <t>Plătește</t>
  </si>
  <si>
    <t>Draganesti</t>
  </si>
  <si>
    <t>RO07TREZ0765033XXX023552</t>
  </si>
  <si>
    <t>Tulca</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</si>
</sst>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0"/>
      <name val="Arial"/>
      <family val="2"/>
    </font>
    <font>
      <b/>
      <sz val="8"/>
      <name val="Arial"/>
      <family val="2"/>
    </font>
    <font>
      <sz val="8"/>
      <name val="Arial"/>
      <family val="2"/>
    </font>
    <font>
      <b/>
      <i/>
      <sz val="12"/>
      <name val="Arial"/>
      <family val="2"/>
      <charset val="238"/>
    </font>
    <font>
      <b/>
      <sz val="8"/>
      <color indexed="8"/>
      <name val="Tahoma"/>
      <family val="2"/>
    </font>
    <font>
      <sz val="8"/>
      <color indexed="8"/>
      <name val="Tahoma"/>
      <family val="2"/>
    </font>
    <font>
      <b/>
      <i/>
      <sz val="8"/>
      <name val="Arial"/>
      <family val="2"/>
      <charset val="238"/>
    </font>
    <font>
      <b/>
      <sz val="10"/>
      <name val="Arial"/>
      <family val="2"/>
      <charset val="238"/>
    </font>
    <font>
      <i/>
      <sz val="8"/>
      <name val="Arial"/>
      <family val="2"/>
      <charset val="238"/>
    </font>
    <font>
      <sz val="9"/>
      <name val="Arial"/>
      <family val="2"/>
    </font>
    <font>
      <b/>
      <i/>
      <sz val="10"/>
      <name val="Arial"/>
      <family val="2"/>
      <charset val="238"/>
    </font>
    <font>
      <b/>
      <i/>
      <sz val="7"/>
      <name val="Arial"/>
      <family val="2"/>
      <charset val="238"/>
    </font>
    <font>
      <i/>
      <sz val="10"/>
      <name val="Arial"/>
      <family val="2"/>
      <charset val="238"/>
    </font>
    <font>
      <b/>
      <sz val="12"/>
      <name val="Arial"/>
      <family val="2"/>
      <charset val="238"/>
    </font>
    <font>
      <b/>
      <sz val="10"/>
      <name val="Arial"/>
      <family val="2"/>
    </font>
    <font>
      <sz val="6"/>
      <name val="Arial"/>
      <family val="2"/>
    </font>
    <font>
      <sz val="10"/>
      <name val="Arial"/>
      <family val="2"/>
      <charset val="238"/>
    </font>
    <font>
      <sz val="12"/>
      <name val="Arial"/>
      <family val="2"/>
    </font>
    <font>
      <i/>
      <sz val="7"/>
      <name val="Arial"/>
      <family val="2"/>
      <charset val="238"/>
    </font>
    <font>
      <sz val="12"/>
      <name val="Times New Roman"/>
      <family val="1"/>
    </font>
    <font>
      <b/>
      <sz val="12"/>
      <name val="Times New Roman"/>
      <family val="1"/>
    </font>
    <font>
      <vertAlign val="superscript"/>
      <sz val="12"/>
      <name val="Times New Roman"/>
      <family val="1"/>
    </font>
    <font>
      <b/>
      <sz val="9"/>
      <color indexed="10"/>
      <name val="Arial"/>
      <family val="2"/>
    </font>
    <font>
      <sz val="10"/>
      <color rgb="FFFF0000"/>
      <name val="Arial"/>
      <family val="2"/>
    </font>
    <font>
      <b/>
      <sz val="12"/>
      <color rgb="FFFF0000"/>
      <name val="Arial"/>
      <family val="2"/>
    </font>
    <font>
      <sz val="10"/>
      <color theme="0"/>
      <name val="Arial"/>
      <family val="2"/>
    </font>
    <font>
      <b/>
      <sz val="9"/>
      <color theme="1"/>
      <name val="Arial"/>
      <family val="2"/>
    </font>
    <font>
      <u/>
      <sz val="10"/>
      <color theme="10"/>
      <name val="Arial"/>
      <family val="2"/>
    </font>
    <font>
      <b/>
      <sz val="18"/>
      <name val="Arial"/>
      <family val="2"/>
    </font>
    <font>
      <sz val="10"/>
      <name val="Arial"/>
      <family val="2"/>
    </font>
  </fonts>
  <fills count="6">
    <fill>
      <patternFill patternType="none"/>
    </fill>
    <fill>
      <patternFill patternType="gray125"/>
    </fill>
    <fill>
      <patternFill patternType="solid">
        <fgColor indexed="9"/>
        <bgColor indexed="26"/>
      </patternFill>
    </fill>
    <fill>
      <patternFill patternType="solid">
        <fgColor indexed="13"/>
        <bgColor indexed="34"/>
      </patternFill>
    </fill>
    <fill>
      <patternFill patternType="solid">
        <fgColor rgb="FFFFFF00"/>
        <bgColor indexed="64"/>
      </patternFill>
    </fill>
    <fill>
      <patternFill patternType="solid">
        <fgColor rgb="FFFFC0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8"/>
      </bottom>
      <diagonal/>
    </border>
    <border>
      <left style="thin">
        <color indexed="8"/>
      </left>
      <right style="thin">
        <color indexed="8"/>
      </right>
      <top style="medium">
        <color indexed="64"/>
      </top>
      <bottom style="medium">
        <color indexed="8"/>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medium">
        <color indexed="8"/>
      </top>
      <bottom/>
      <diagonal/>
    </border>
    <border>
      <left style="medium">
        <color indexed="8"/>
      </left>
      <right style="thin">
        <color indexed="8"/>
      </right>
      <top style="medium">
        <color indexed="8"/>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8"/>
      </left>
      <right style="medium">
        <color indexed="8"/>
      </right>
      <top style="medium">
        <color indexed="64"/>
      </top>
      <bottom style="medium">
        <color indexed="8"/>
      </bottom>
      <diagonal/>
    </border>
    <border>
      <left style="thin">
        <color indexed="8"/>
      </left>
      <right style="medium">
        <color indexed="64"/>
      </right>
      <top style="medium">
        <color indexed="64"/>
      </top>
      <bottom style="medium">
        <color indexed="8"/>
      </bottom>
      <diagonal/>
    </border>
    <border>
      <left style="thin">
        <color indexed="8"/>
      </left>
      <right style="medium">
        <color indexed="8"/>
      </right>
      <top style="medium">
        <color indexed="8"/>
      </top>
      <bottom/>
      <diagonal/>
    </border>
    <border>
      <left style="thin">
        <color indexed="8"/>
      </left>
      <right style="medium">
        <color indexed="64"/>
      </right>
      <top style="medium">
        <color indexed="8"/>
      </top>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27" fillId="0" borderId="0" applyNumberFormat="0" applyFill="0" applyBorder="0" applyAlignment="0" applyProtection="0"/>
  </cellStyleXfs>
  <cellXfs count="77">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0" fillId="0" borderId="0" xfId="0" applyFont="1" applyAlignment="1">
      <alignment horizontal="center" vertical="center"/>
    </xf>
    <xf numFmtId="0" fontId="8" fillId="0" borderId="0" xfId="0" applyFont="1" applyAlignment="1">
      <alignment horizontal="left" vertical="center" wrapText="1"/>
    </xf>
    <xf numFmtId="0" fontId="2"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0" xfId="0" applyFont="1" applyFill="1" applyBorder="1" applyAlignment="1">
      <alignment horizontal="center" vertical="center" wrapText="1"/>
    </xf>
    <xf numFmtId="0" fontId="0" fillId="0" borderId="0" xfId="0" applyFill="1" applyAlignment="1">
      <alignment horizontal="center" vertical="center"/>
    </xf>
    <xf numFmtId="0" fontId="0" fillId="0" borderId="0" xfId="0" applyFill="1"/>
    <xf numFmtId="0" fontId="0" fillId="0" borderId="0" xfId="0" applyFill="1" applyAlignment="1">
      <alignment horizontal="center" vertical="center" wrapText="1"/>
    </xf>
    <xf numFmtId="0" fontId="7" fillId="0" borderId="0" xfId="0" applyFont="1" applyFill="1" applyBorder="1" applyAlignment="1">
      <alignment horizontal="center" vertical="center" wrapText="1"/>
    </xf>
    <xf numFmtId="0" fontId="12" fillId="0" borderId="0" xfId="0" applyFont="1" applyAlignment="1">
      <alignment horizontal="center" vertical="center"/>
    </xf>
    <xf numFmtId="0" fontId="12" fillId="0" borderId="0" xfId="0" applyFont="1"/>
    <xf numFmtId="0" fontId="0" fillId="0" borderId="0" xfId="0" applyFont="1"/>
    <xf numFmtId="0" fontId="17" fillId="0" borderId="0" xfId="0" applyFont="1" applyAlignment="1">
      <alignment horizontal="center" vertical="center"/>
    </xf>
    <xf numFmtId="0" fontId="0" fillId="0" borderId="0" xfId="0" applyFont="1" applyAlignment="1">
      <alignment horizontal="center" vertical="center" wrapText="1"/>
    </xf>
    <xf numFmtId="0" fontId="2" fillId="0" borderId="0" xfId="0" applyFont="1" applyAlignment="1">
      <alignment horizontal="left" vertical="center" wrapText="1"/>
    </xf>
    <xf numFmtId="0" fontId="0" fillId="0" borderId="0" xfId="0" applyFont="1" applyFill="1" applyAlignment="1">
      <alignment horizontal="center" vertical="center" wrapText="1"/>
    </xf>
    <xf numFmtId="0" fontId="0" fillId="0" borderId="0" xfId="0" applyFont="1" applyAlignment="1">
      <alignment horizontal="right" vertical="center" wrapText="1"/>
    </xf>
    <xf numFmtId="0" fontId="0" fillId="0" borderId="0" xfId="0" applyFont="1" applyBorder="1" applyAlignment="1">
      <alignment horizontal="left" vertical="center" wrapText="1"/>
    </xf>
    <xf numFmtId="4" fontId="14" fillId="0" borderId="0" xfId="0" applyNumberFormat="1" applyFont="1" applyFill="1" applyBorder="1" applyAlignment="1">
      <alignment horizontal="center" vertical="center" wrapText="1"/>
    </xf>
    <xf numFmtId="0" fontId="15" fillId="0" borderId="0" xfId="0" applyFont="1" applyBorder="1" applyAlignment="1">
      <alignment horizontal="left" vertical="center" wrapText="1"/>
    </xf>
    <xf numFmtId="0" fontId="16" fillId="0" borderId="0" xfId="0" applyFont="1" applyBorder="1" applyAlignment="1">
      <alignment horizontal="center" vertical="center"/>
    </xf>
    <xf numFmtId="14" fontId="0" fillId="0" borderId="0" xfId="0" applyNumberFormat="1" applyFill="1" applyAlignment="1">
      <alignment horizontal="center" vertical="center" wrapText="1"/>
    </xf>
    <xf numFmtId="0" fontId="19" fillId="0" borderId="0" xfId="0" applyFont="1" applyBorder="1" applyAlignment="1">
      <alignment horizontal="justify" vertical="center" wrapText="1"/>
    </xf>
    <xf numFmtId="0" fontId="20" fillId="0" borderId="0" xfId="0" applyFont="1" applyBorder="1" applyAlignment="1">
      <alignment horizontal="justify" vertical="center" wrapText="1"/>
    </xf>
    <xf numFmtId="0" fontId="19" fillId="0" borderId="1" xfId="0" applyFont="1" applyBorder="1" applyAlignment="1">
      <alignment horizontal="justify" vertical="center" wrapText="1"/>
    </xf>
    <xf numFmtId="0" fontId="2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1" fillId="0" borderId="3" xfId="0" applyFont="1" applyBorder="1" applyAlignment="1">
      <alignment horizontal="center" vertical="center" wrapText="1"/>
    </xf>
    <xf numFmtId="4" fontId="14" fillId="0" borderId="4" xfId="0" applyNumberFormat="1" applyFont="1" applyFill="1" applyBorder="1" applyAlignment="1">
      <alignment horizontal="center" vertical="center" wrapText="1"/>
    </xf>
    <xf numFmtId="0" fontId="16" fillId="2" borderId="5" xfId="0" applyFont="1" applyFill="1" applyBorder="1" applyAlignment="1">
      <alignment horizontal="center" vertical="center" wrapText="1"/>
    </xf>
    <xf numFmtId="0" fontId="23" fillId="0" borderId="0" xfId="0" applyFont="1" applyAlignment="1">
      <alignment horizontal="center" vertical="center"/>
    </xf>
    <xf numFmtId="4" fontId="14" fillId="0" borderId="7" xfId="0" applyNumberFormat="1" applyFont="1" applyFill="1" applyBorder="1" applyAlignment="1">
      <alignment horizontal="center" vertical="center" wrapText="1"/>
    </xf>
    <xf numFmtId="0" fontId="16" fillId="0" borderId="8" xfId="0" applyFont="1" applyFill="1" applyBorder="1" applyAlignment="1">
      <alignment horizontal="center" vertical="center" wrapText="1"/>
    </xf>
    <xf numFmtId="0" fontId="15" fillId="0" borderId="9" xfId="0" applyFont="1" applyBorder="1" applyAlignment="1">
      <alignment horizontal="left" vertical="center" wrapText="1"/>
    </xf>
    <xf numFmtId="0" fontId="15" fillId="0" borderId="1" xfId="0" applyFont="1" applyBorder="1" applyAlignment="1">
      <alignment horizontal="left" vertical="center" wrapText="1"/>
    </xf>
    <xf numFmtId="0" fontId="0" fillId="0" borderId="10" xfId="0" applyFont="1" applyBorder="1"/>
    <xf numFmtId="0" fontId="0" fillId="0" borderId="11" xfId="0" applyFont="1" applyFill="1" applyBorder="1" applyAlignment="1">
      <alignment horizontal="center" vertical="center" wrapText="1"/>
    </xf>
    <xf numFmtId="0" fontId="0" fillId="4" borderId="12"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28" fillId="5" borderId="29" xfId="1" applyFont="1" applyFill="1" applyBorder="1" applyAlignment="1">
      <alignment horizontal="center" vertical="center"/>
    </xf>
    <xf numFmtId="3" fontId="14" fillId="0" borderId="6" xfId="0" applyNumberFormat="1" applyFont="1" applyFill="1" applyBorder="1" applyAlignment="1">
      <alignment horizontal="center" vertical="center" wrapText="1"/>
    </xf>
    <xf numFmtId="0" fontId="29" fillId="0" borderId="0" xfId="0" applyFont="1" applyAlignment="1">
      <alignment horizontal="center" vertical="center"/>
    </xf>
    <xf numFmtId="0" fontId="0" fillId="0" borderId="0" xfId="0" applyFont="1" applyBorder="1" applyAlignment="1">
      <alignment horizontal="left" vertical="center" wrapText="1"/>
    </xf>
    <xf numFmtId="0" fontId="26" fillId="0" borderId="0" xfId="0" applyFont="1" applyAlignment="1">
      <alignment horizontal="center" vertical="center" wrapText="1"/>
    </xf>
    <xf numFmtId="0" fontId="18" fillId="0" borderId="0" xfId="0" applyFont="1" applyBorder="1" applyAlignment="1">
      <alignment horizontal="center" vertical="center" wrapText="1"/>
    </xf>
    <xf numFmtId="0" fontId="0" fillId="0" borderId="22" xfId="0" applyFont="1" applyBorder="1" applyAlignment="1">
      <alignment horizontal="left" vertical="center" wrapText="1"/>
    </xf>
    <xf numFmtId="0" fontId="0" fillId="0" borderId="23" xfId="0" applyFont="1" applyBorder="1" applyAlignment="1">
      <alignment horizontal="left" vertical="center" wrapText="1"/>
    </xf>
    <xf numFmtId="0" fontId="0" fillId="0" borderId="24" xfId="0" applyFont="1" applyBorder="1" applyAlignment="1">
      <alignment horizontal="center" vertical="center" textRotation="90" wrapText="1"/>
    </xf>
    <xf numFmtId="0" fontId="0" fillId="0" borderId="25" xfId="0" applyFont="1" applyBorder="1" applyAlignment="1">
      <alignment horizontal="center" vertical="center" textRotation="90" wrapText="1"/>
    </xf>
    <xf numFmtId="0" fontId="0" fillId="0" borderId="26" xfId="0" applyFont="1" applyBorder="1" applyAlignment="1">
      <alignment horizontal="center" vertical="center" textRotation="90" wrapText="1"/>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2" fillId="4" borderId="13" xfId="0" applyFont="1" applyFill="1" applyBorder="1" applyAlignment="1">
      <alignment horizontal="left" vertical="center" wrapText="1"/>
    </xf>
    <xf numFmtId="0" fontId="25" fillId="0" borderId="16" xfId="0" applyFont="1" applyFill="1" applyBorder="1" applyAlignment="1">
      <alignment horizontal="center" vertical="center"/>
    </xf>
    <xf numFmtId="0" fontId="25" fillId="0" borderId="17" xfId="0" applyFont="1" applyFill="1" applyBorder="1" applyAlignment="1">
      <alignment horizontal="center" vertical="center"/>
    </xf>
    <xf numFmtId="0" fontId="0" fillId="0" borderId="0" xfId="0" applyFont="1" applyFill="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6" fillId="0" borderId="0" xfId="0" applyFont="1" applyBorder="1" applyAlignment="1">
      <alignment horizontal="left" vertical="center" wrapText="1"/>
    </xf>
    <xf numFmtId="0" fontId="9" fillId="4" borderId="13" xfId="0" applyFont="1" applyFill="1" applyBorder="1" applyAlignment="1">
      <alignment horizontal="left" vertical="center" wrapText="1"/>
    </xf>
    <xf numFmtId="0" fontId="13" fillId="4" borderId="20"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8" fillId="0" borderId="0" xfId="0" applyFont="1" applyBorder="1" applyAlignment="1">
      <alignment horizontal="left" vertical="center" wrapText="1"/>
    </xf>
    <xf numFmtId="0" fontId="24" fillId="0" borderId="0" xfId="0" applyFont="1" applyAlignment="1">
      <alignment horizontal="center" vertical="center"/>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1" fillId="0" borderId="0" xfId="0" applyFont="1" applyBorder="1" applyAlignment="1">
      <alignment horizontal="left" vertical="center"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7" fillId="4" borderId="13" xfId="0"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ghiseul.ro/ghiseul/public/taxe"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27"/>
  <sheetViews>
    <sheetView tabSelected="1" workbookViewId="0">
      <selection activeCell="C8" sqref="C8:F8"/>
    </sheetView>
  </sheetViews>
  <sheetFormatPr defaultRowHeight="13.2" x14ac:dyDescent="0.25"/>
  <cols>
    <col min="1" max="1" width="8.109375" style="1" customWidth="1"/>
    <col min="2" max="2" width="14.109375" style="1" customWidth="1"/>
    <col min="3" max="3" width="12" style="1" customWidth="1"/>
    <col min="4" max="4" width="15.6640625" style="1" customWidth="1"/>
    <col min="5" max="5" width="13.109375" style="1" customWidth="1"/>
    <col min="6" max="6" width="27.6640625" style="1" customWidth="1"/>
    <col min="7" max="7" width="9.109375" style="1" customWidth="1"/>
    <col min="8" max="8" width="26.44140625" style="1" hidden="1" customWidth="1"/>
    <col min="9" max="9" width="19.109375" hidden="1" customWidth="1"/>
    <col min="10" max="10" width="10.44140625" hidden="1" customWidth="1"/>
    <col min="11" max="11" width="7.109375" hidden="1" customWidth="1"/>
    <col min="12" max="12" width="6.109375" hidden="1" customWidth="1"/>
    <col min="13" max="13" width="10.88671875" hidden="1" customWidth="1"/>
    <col min="14" max="15" width="8.88671875" hidden="1" customWidth="1"/>
  </cols>
  <sheetData>
    <row r="1" spans="1:17" ht="20.399999999999999" customHeight="1" x14ac:dyDescent="0.25">
      <c r="A1" s="70" t="s">
        <v>28</v>
      </c>
      <c r="B1" s="70"/>
      <c r="C1" s="70"/>
      <c r="D1" s="70"/>
      <c r="E1" s="70"/>
      <c r="F1" s="70"/>
    </row>
    <row r="2" spans="1:17" ht="16.5" customHeight="1" x14ac:dyDescent="0.25">
      <c r="A2" s="73" t="s">
        <v>0</v>
      </c>
      <c r="B2" s="73"/>
      <c r="C2" s="73"/>
      <c r="D2" s="2"/>
      <c r="E2" s="2"/>
      <c r="F2" s="3"/>
      <c r="I2" s="1"/>
      <c r="J2" s="1"/>
      <c r="K2" s="1"/>
      <c r="L2" s="1"/>
      <c r="M2" s="1"/>
      <c r="N2" s="1"/>
      <c r="O2" s="1"/>
      <c r="P2" s="1"/>
      <c r="Q2" s="1"/>
    </row>
    <row r="3" spans="1:17" ht="9.75" customHeight="1" x14ac:dyDescent="0.25">
      <c r="A3" s="74" t="s">
        <v>19</v>
      </c>
      <c r="B3" s="74"/>
      <c r="C3" s="74"/>
      <c r="D3" s="2"/>
      <c r="E3" s="2"/>
      <c r="F3" s="3"/>
      <c r="I3" s="1"/>
      <c r="J3" s="1"/>
      <c r="K3" s="1"/>
      <c r="L3" s="1"/>
      <c r="M3" s="1"/>
      <c r="N3" s="1"/>
      <c r="O3" s="1"/>
      <c r="P3" s="1"/>
      <c r="Q3" s="1"/>
    </row>
    <row r="4" spans="1:17" ht="15" customHeight="1" x14ac:dyDescent="0.25">
      <c r="A4" s="75" t="s">
        <v>1</v>
      </c>
      <c r="B4" s="75"/>
      <c r="C4" s="75"/>
      <c r="D4" s="75"/>
      <c r="E4" s="75"/>
      <c r="F4" s="75"/>
      <c r="I4" s="1"/>
      <c r="J4" s="1"/>
      <c r="K4" s="1"/>
      <c r="L4" s="1"/>
      <c r="M4" s="1"/>
      <c r="N4" s="1"/>
      <c r="O4" s="1"/>
      <c r="P4" s="1"/>
      <c r="Q4" s="1"/>
    </row>
    <row r="5" spans="1:17" ht="48.75" customHeight="1" x14ac:dyDescent="0.25">
      <c r="A5" s="74" t="s">
        <v>32</v>
      </c>
      <c r="B5" s="74"/>
      <c r="C5" s="74"/>
      <c r="D5" s="74"/>
      <c r="E5" s="74"/>
      <c r="F5" s="74"/>
      <c r="I5" s="1"/>
      <c r="J5" s="1" t="s">
        <v>34</v>
      </c>
      <c r="K5" s="1" t="b">
        <f>IF(C11&gt;0,IF(E14&lt;&gt;I22,IF(C9&gt;0,IF(F11=N14,((C15*50%)/2)+M6),)))</f>
        <v>0</v>
      </c>
      <c r="L5" s="1"/>
      <c r="M5" s="1"/>
      <c r="N5" s="1"/>
      <c r="O5" s="1"/>
      <c r="P5" s="1"/>
      <c r="Q5" s="1"/>
    </row>
    <row r="6" spans="1:17" ht="15" customHeight="1" x14ac:dyDescent="0.25">
      <c r="A6" s="65" t="s">
        <v>2</v>
      </c>
      <c r="B6" s="65"/>
      <c r="C6" s="76"/>
      <c r="D6" s="76"/>
      <c r="E6" s="76"/>
      <c r="F6" s="76"/>
      <c r="J6" s="1" t="s">
        <v>33</v>
      </c>
      <c r="K6" s="1" t="b">
        <f>IF(C11&gt;0,IF(C9&gt;0,IF(E14&lt;&gt;I22,IF(F11=N14,((C15*50%)/2)+21))))</f>
        <v>0</v>
      </c>
      <c r="L6" s="1"/>
      <c r="M6" s="1">
        <f>VLOOKUP(E14,I22:J52,2,FALSE)</f>
        <v>0</v>
      </c>
      <c r="N6" s="1"/>
      <c r="O6" s="1"/>
      <c r="P6" s="1"/>
      <c r="Q6" s="1"/>
    </row>
    <row r="7" spans="1:17" ht="15" customHeight="1" x14ac:dyDescent="0.25">
      <c r="A7" s="69" t="s">
        <v>3</v>
      </c>
      <c r="B7" s="69"/>
      <c r="C7" s="59"/>
      <c r="D7" s="59"/>
      <c r="E7" s="59"/>
      <c r="F7" s="59"/>
      <c r="J7" s="1"/>
      <c r="K7" s="1">
        <f>(C15*50%)/2</f>
        <v>0</v>
      </c>
      <c r="L7" s="1"/>
      <c r="M7" s="1"/>
      <c r="N7" s="1"/>
      <c r="O7" s="1"/>
      <c r="P7" s="1"/>
      <c r="Q7" s="1"/>
    </row>
    <row r="8" spans="1:17" ht="15" customHeight="1" x14ac:dyDescent="0.25">
      <c r="A8" s="65" t="s">
        <v>4</v>
      </c>
      <c r="B8" s="65"/>
      <c r="C8" s="66"/>
      <c r="D8" s="66"/>
      <c r="E8" s="66"/>
      <c r="F8" s="66"/>
      <c r="J8" s="1"/>
      <c r="K8" s="1"/>
      <c r="L8" s="1"/>
      <c r="M8" s="1"/>
      <c r="N8" s="1"/>
      <c r="O8" s="1"/>
      <c r="P8" s="1"/>
      <c r="Q8" s="1"/>
    </row>
    <row r="9" spans="1:17" ht="15" customHeight="1" x14ac:dyDescent="0.25">
      <c r="A9" s="69" t="s">
        <v>5</v>
      </c>
      <c r="B9" s="69"/>
      <c r="C9" s="59"/>
      <c r="D9" s="59"/>
      <c r="E9" s="59"/>
      <c r="F9" s="59"/>
      <c r="J9" s="1"/>
      <c r="K9" s="1"/>
      <c r="L9" s="1"/>
      <c r="M9" s="1"/>
      <c r="N9" s="1"/>
      <c r="O9" s="1"/>
      <c r="P9" s="1"/>
      <c r="Q9" s="1"/>
    </row>
    <row r="10" spans="1:17" ht="5.25" customHeight="1" x14ac:dyDescent="0.25">
      <c r="A10" s="4"/>
      <c r="B10" s="5"/>
      <c r="C10" s="5"/>
      <c r="D10" s="5"/>
      <c r="E10" s="5"/>
      <c r="F10" s="6"/>
      <c r="J10" s="1"/>
      <c r="K10" s="1"/>
      <c r="L10" s="1"/>
      <c r="M10" s="1"/>
      <c r="N10" s="1"/>
      <c r="O10" s="1"/>
      <c r="P10" s="1"/>
      <c r="Q10" s="1"/>
    </row>
    <row r="11" spans="1:17" s="9" customFormat="1" ht="17.25" customHeight="1" x14ac:dyDescent="0.25">
      <c r="A11" s="62" t="s">
        <v>6</v>
      </c>
      <c r="B11" s="62"/>
      <c r="C11" s="42"/>
      <c r="D11" s="43" t="s">
        <v>7</v>
      </c>
      <c r="E11" s="40" t="s">
        <v>47</v>
      </c>
      <c r="F11" s="41" t="s">
        <v>48</v>
      </c>
      <c r="G11" s="8"/>
      <c r="H11" s="71" t="s">
        <v>20</v>
      </c>
      <c r="I11" s="72" t="s">
        <v>21</v>
      </c>
      <c r="J11" s="8"/>
      <c r="K11" s="8"/>
      <c r="L11" s="8"/>
      <c r="M11" s="8"/>
      <c r="N11" s="8"/>
      <c r="O11" s="8"/>
      <c r="P11" s="8"/>
      <c r="Q11" s="8"/>
    </row>
    <row r="12" spans="1:17" s="9" customFormat="1" ht="6" customHeight="1" thickBot="1" x14ac:dyDescent="0.3">
      <c r="A12" s="10"/>
      <c r="B12" s="7"/>
      <c r="C12" s="11"/>
      <c r="D12" s="7"/>
      <c r="E12" s="7"/>
      <c r="F12" s="7"/>
      <c r="G12" s="8"/>
      <c r="H12" s="71"/>
      <c r="I12" s="72"/>
      <c r="J12" s="8"/>
      <c r="K12" s="8"/>
      <c r="L12" s="8"/>
      <c r="M12" s="8"/>
      <c r="N12" s="8"/>
      <c r="O12" s="8"/>
      <c r="P12" s="8"/>
      <c r="Q12" s="8"/>
    </row>
    <row r="13" spans="1:17" s="13" customFormat="1" ht="29.25" customHeight="1" thickBot="1" x14ac:dyDescent="0.3">
      <c r="A13" s="29" t="s">
        <v>8</v>
      </c>
      <c r="B13" s="30" t="s">
        <v>9</v>
      </c>
      <c r="C13" s="31" t="s">
        <v>10</v>
      </c>
      <c r="D13" s="30" t="s">
        <v>11</v>
      </c>
      <c r="E13" s="63" t="s">
        <v>12</v>
      </c>
      <c r="F13" s="64"/>
      <c r="G13" s="12"/>
      <c r="H13" s="71"/>
      <c r="I13" s="72"/>
      <c r="J13" s="12"/>
      <c r="K13" s="12"/>
      <c r="L13" s="12"/>
      <c r="M13" s="12"/>
      <c r="N13" s="12"/>
      <c r="O13" s="12"/>
      <c r="P13" s="12"/>
      <c r="Q13" s="12"/>
    </row>
    <row r="14" spans="1:17" ht="18" customHeight="1" thickBot="1" x14ac:dyDescent="0.3">
      <c r="A14" s="57" t="s">
        <v>13</v>
      </c>
      <c r="B14" s="58"/>
      <c r="C14" s="58"/>
      <c r="D14" s="58"/>
      <c r="E14" s="67" t="s">
        <v>35</v>
      </c>
      <c r="F14" s="68"/>
      <c r="H14" s="27" t="s">
        <v>22</v>
      </c>
      <c r="I14" s="28">
        <v>11</v>
      </c>
      <c r="J14" s="1"/>
      <c r="K14" s="1"/>
      <c r="L14" s="1">
        <f>IF(C11&gt;0,IF(C11&lt;1001,IF(C11&gt;750,I18,IF(C11&gt;500,I17,IF(C11&gt;250,I16,IF(C11&gt;150,I15,(IF(C11&lt;151,I14))))))),)</f>
        <v>0</v>
      </c>
      <c r="M14" s="1"/>
      <c r="N14" s="1" t="s">
        <v>48</v>
      </c>
      <c r="O14" s="1"/>
      <c r="P14" s="1"/>
      <c r="Q14" s="1"/>
    </row>
    <row r="15" spans="1:17" s="14" customFormat="1" ht="30" customHeight="1" x14ac:dyDescent="0.25">
      <c r="A15" s="52" t="s">
        <v>14</v>
      </c>
      <c r="B15" s="50" t="s">
        <v>15</v>
      </c>
      <c r="C15" s="60">
        <f>L14</f>
        <v>0</v>
      </c>
      <c r="D15" s="32" t="b">
        <f>+IF(C11&lt;1001,K6)</f>
        <v>0</v>
      </c>
      <c r="E15" s="37" t="s">
        <v>27</v>
      </c>
      <c r="F15" s="33" t="s">
        <v>16</v>
      </c>
      <c r="G15" s="3"/>
      <c r="H15" s="27" t="s">
        <v>23</v>
      </c>
      <c r="I15" s="28">
        <v>16</v>
      </c>
      <c r="J15" s="3"/>
      <c r="K15" s="3"/>
      <c r="L15" s="3"/>
      <c r="M15" s="3"/>
      <c r="N15" s="3" t="s">
        <v>49</v>
      </c>
      <c r="O15" s="3"/>
      <c r="P15" s="3"/>
      <c r="Q15" s="3"/>
    </row>
    <row r="16" spans="1:17" s="14" customFormat="1" ht="38.25" customHeight="1" thickBot="1" x14ac:dyDescent="0.3">
      <c r="A16" s="53"/>
      <c r="B16" s="51"/>
      <c r="C16" s="61"/>
      <c r="D16" s="35" t="b">
        <f>IF(C11&lt;1001,K5)</f>
        <v>0</v>
      </c>
      <c r="E16" s="38" t="s">
        <v>27</v>
      </c>
      <c r="F16" s="36" t="s">
        <v>52</v>
      </c>
      <c r="G16" s="3"/>
      <c r="H16" s="27" t="s">
        <v>24</v>
      </c>
      <c r="I16" s="28">
        <v>19</v>
      </c>
      <c r="J16" s="3"/>
      <c r="K16" s="3"/>
      <c r="L16" s="3"/>
      <c r="M16" s="3"/>
      <c r="N16" s="3"/>
      <c r="O16" s="3"/>
      <c r="P16" s="3"/>
      <c r="Q16" s="3"/>
    </row>
    <row r="17" spans="1:17" s="14" customFormat="1" ht="34.799999999999997" thickBot="1" x14ac:dyDescent="0.3">
      <c r="A17" s="54"/>
      <c r="B17" s="55" t="s">
        <v>31</v>
      </c>
      <c r="C17" s="56"/>
      <c r="D17" s="45">
        <f>D15+D16</f>
        <v>0</v>
      </c>
      <c r="E17" s="39"/>
      <c r="F17" s="44" t="s">
        <v>50</v>
      </c>
      <c r="G17" s="3"/>
      <c r="H17" s="27" t="s">
        <v>25</v>
      </c>
      <c r="I17" s="28">
        <v>24</v>
      </c>
      <c r="J17" s="3"/>
      <c r="K17" s="3"/>
      <c r="L17" s="3"/>
      <c r="M17" s="3"/>
      <c r="N17" s="3"/>
      <c r="O17" s="3"/>
      <c r="P17" s="3"/>
      <c r="Q17" s="3"/>
    </row>
    <row r="18" spans="1:17" s="14" customFormat="1" ht="34.200000000000003" x14ac:dyDescent="0.25">
      <c r="A18" s="49" t="s">
        <v>17</v>
      </c>
      <c r="B18" s="49"/>
      <c r="C18" s="49"/>
      <c r="D18" s="49"/>
      <c r="E18" s="49"/>
      <c r="F18" s="49"/>
      <c r="G18" s="3"/>
      <c r="H18" s="27" t="s">
        <v>26</v>
      </c>
      <c r="I18" s="28">
        <v>29</v>
      </c>
      <c r="J18" s="3"/>
      <c r="K18" s="20"/>
      <c r="L18" s="21"/>
      <c r="M18" s="21"/>
      <c r="N18" s="22"/>
      <c r="O18" s="23"/>
      <c r="P18" s="3"/>
      <c r="Q18" s="3"/>
    </row>
    <row r="19" spans="1:17" s="14" customFormat="1" ht="49.5" customHeight="1" x14ac:dyDescent="0.25">
      <c r="A19" s="49"/>
      <c r="B19" s="49"/>
      <c r="C19" s="49"/>
      <c r="D19" s="49"/>
      <c r="E19" s="49"/>
      <c r="F19" s="49"/>
      <c r="G19" s="3"/>
      <c r="H19" s="25"/>
      <c r="I19" s="26"/>
      <c r="J19" s="3"/>
      <c r="K19" s="3"/>
      <c r="L19" s="3"/>
      <c r="M19" s="3"/>
      <c r="N19" s="3"/>
      <c r="O19" s="3"/>
      <c r="P19" s="3"/>
      <c r="Q19" s="3"/>
    </row>
    <row r="20" spans="1:17" s="14" customFormat="1" ht="74.400000000000006" customHeight="1" x14ac:dyDescent="0.25">
      <c r="A20" s="48" t="s">
        <v>29</v>
      </c>
      <c r="B20" s="48"/>
      <c r="C20" s="48"/>
      <c r="D20" s="48"/>
      <c r="E20" s="48"/>
      <c r="F20" s="48"/>
      <c r="G20" s="3"/>
      <c r="H20" s="3"/>
      <c r="I20" s="3"/>
      <c r="J20" s="3"/>
      <c r="K20" s="3"/>
      <c r="L20" s="3"/>
      <c r="M20" s="3"/>
      <c r="N20" s="3"/>
      <c r="O20" s="3"/>
      <c r="P20" s="3"/>
      <c r="Q20" s="3"/>
    </row>
    <row r="21" spans="1:17" s="14" customFormat="1" ht="18" customHeight="1" x14ac:dyDescent="0.25">
      <c r="A21" s="49" t="s">
        <v>30</v>
      </c>
      <c r="B21" s="49"/>
      <c r="C21" s="49"/>
      <c r="D21" s="49"/>
      <c r="E21" s="49"/>
      <c r="F21" s="49"/>
      <c r="G21" s="3"/>
      <c r="H21" s="3"/>
      <c r="I21" s="3"/>
      <c r="J21" s="3"/>
      <c r="K21" s="3"/>
      <c r="L21" s="3"/>
      <c r="M21" s="3"/>
      <c r="N21" s="3"/>
      <c r="O21" s="3"/>
      <c r="P21" s="3"/>
      <c r="Q21" s="3"/>
    </row>
    <row r="22" spans="1:17" s="14" customFormat="1" ht="12.75" customHeight="1" x14ac:dyDescent="0.25">
      <c r="A22" s="16" t="s">
        <v>18</v>
      </c>
      <c r="B22" s="24">
        <f ca="1">TODAY()</f>
        <v>45926</v>
      </c>
      <c r="C22" s="16"/>
      <c r="D22" s="47"/>
      <c r="E22" s="47"/>
      <c r="F22" s="1"/>
      <c r="G22" s="3"/>
      <c r="H22" s="3"/>
      <c r="I22" s="14" t="s">
        <v>35</v>
      </c>
      <c r="J22" s="3"/>
      <c r="K22" s="3"/>
      <c r="L22" s="3"/>
      <c r="M22" s="3"/>
      <c r="N22" s="3"/>
      <c r="O22" s="3"/>
      <c r="P22" s="3"/>
      <c r="Q22" s="3"/>
    </row>
    <row r="23" spans="1:17" s="14" customFormat="1" ht="12.75" customHeight="1" x14ac:dyDescent="0.25">
      <c r="A23" s="17"/>
      <c r="B23" s="18"/>
      <c r="C23" s="19"/>
      <c r="D23" s="47"/>
      <c r="E23" s="47"/>
      <c r="F23" s="3"/>
      <c r="G23" s="3"/>
      <c r="H23" s="3">
        <v>1</v>
      </c>
      <c r="I23" t="s">
        <v>36</v>
      </c>
      <c r="J23" s="3">
        <v>18</v>
      </c>
      <c r="K23" s="3"/>
      <c r="L23" s="3"/>
      <c r="M23" s="3"/>
      <c r="N23" s="3"/>
      <c r="O23" s="3"/>
      <c r="P23" s="3"/>
      <c r="Q23" s="3"/>
    </row>
    <row r="24" spans="1:17" s="14" customFormat="1" x14ac:dyDescent="0.25">
      <c r="A24" s="16"/>
      <c r="B24" s="16"/>
      <c r="C24" s="16"/>
      <c r="D24" s="16"/>
      <c r="E24" s="16"/>
      <c r="F24" s="3"/>
      <c r="G24" s="3"/>
      <c r="H24" s="3">
        <f>H23+1</f>
        <v>2</v>
      </c>
      <c r="I24" t="s">
        <v>37</v>
      </c>
      <c r="J24" s="3">
        <v>19</v>
      </c>
      <c r="K24" s="3"/>
      <c r="L24" s="3"/>
      <c r="M24" s="3"/>
      <c r="N24" s="3"/>
      <c r="O24" s="3"/>
      <c r="P24" s="3"/>
      <c r="Q24" s="3"/>
    </row>
    <row r="25" spans="1:17" s="14" customFormat="1" x14ac:dyDescent="0.25">
      <c r="A25" s="16"/>
      <c r="B25" s="16"/>
      <c r="C25" s="16"/>
      <c r="D25" s="16"/>
      <c r="E25" s="16"/>
      <c r="F25" s="3"/>
      <c r="G25" s="3"/>
      <c r="H25" s="3">
        <f t="shared" ref="H25:H34" si="0">H24+1</f>
        <v>3</v>
      </c>
      <c r="I25" t="s">
        <v>38</v>
      </c>
      <c r="J25" s="3">
        <v>18</v>
      </c>
      <c r="K25" s="3"/>
      <c r="L25" s="3"/>
      <c r="M25" s="3"/>
      <c r="N25" s="3"/>
      <c r="O25" s="3"/>
      <c r="P25" s="3"/>
      <c r="Q25" s="3"/>
    </row>
    <row r="26" spans="1:17" s="14" customFormat="1" x14ac:dyDescent="0.25">
      <c r="A26" s="16"/>
      <c r="B26" s="16"/>
      <c r="C26" s="16"/>
      <c r="D26" s="16"/>
      <c r="E26" s="16"/>
      <c r="F26" s="3"/>
      <c r="G26" s="3"/>
      <c r="H26" s="3">
        <f t="shared" si="0"/>
        <v>4</v>
      </c>
      <c r="I26" t="s">
        <v>39</v>
      </c>
      <c r="J26" s="3">
        <v>15</v>
      </c>
      <c r="K26" s="3"/>
      <c r="L26" s="3"/>
      <c r="M26" s="3"/>
      <c r="N26" s="3"/>
      <c r="O26" s="3"/>
      <c r="P26" s="3"/>
      <c r="Q26" s="3"/>
    </row>
    <row r="27" spans="1:17" s="14" customFormat="1" x14ac:dyDescent="0.25">
      <c r="A27" s="16"/>
      <c r="B27" s="16"/>
      <c r="C27" s="16"/>
      <c r="D27" s="16"/>
      <c r="E27" s="16"/>
      <c r="F27" s="3"/>
      <c r="G27" s="3"/>
      <c r="H27" s="3">
        <f t="shared" si="0"/>
        <v>5</v>
      </c>
      <c r="I27" t="s">
        <v>40</v>
      </c>
      <c r="J27" s="3">
        <v>17</v>
      </c>
      <c r="K27" s="3"/>
      <c r="L27" s="3"/>
      <c r="M27" s="3"/>
      <c r="N27" s="3"/>
      <c r="O27" s="3"/>
      <c r="P27" s="3"/>
      <c r="Q27" s="3"/>
    </row>
    <row r="28" spans="1:17" s="14" customFormat="1" x14ac:dyDescent="0.25">
      <c r="A28" s="16"/>
      <c r="B28" s="16"/>
      <c r="C28" s="16"/>
      <c r="D28" s="16"/>
      <c r="E28" s="16"/>
      <c r="F28" s="3"/>
      <c r="G28" s="3"/>
      <c r="H28" s="3">
        <f t="shared" si="0"/>
        <v>6</v>
      </c>
      <c r="I28" t="s">
        <v>41</v>
      </c>
      <c r="J28" s="3">
        <v>20</v>
      </c>
      <c r="K28" s="3"/>
      <c r="L28" s="3"/>
      <c r="M28" s="3"/>
      <c r="N28" s="3"/>
      <c r="O28" s="3"/>
      <c r="P28" s="3"/>
      <c r="Q28" s="3"/>
    </row>
    <row r="29" spans="1:17" s="14" customFormat="1" x14ac:dyDescent="0.25">
      <c r="A29" s="16"/>
      <c r="B29" s="16"/>
      <c r="C29" s="16"/>
      <c r="D29" s="16"/>
      <c r="E29" s="16"/>
      <c r="F29" s="3"/>
      <c r="G29" s="3"/>
      <c r="H29" s="3">
        <f t="shared" si="0"/>
        <v>7</v>
      </c>
      <c r="I29" t="s">
        <v>42</v>
      </c>
      <c r="J29" s="3">
        <v>15</v>
      </c>
      <c r="K29" s="3"/>
      <c r="L29" s="3"/>
      <c r="M29" s="3"/>
      <c r="N29" s="3"/>
      <c r="O29" s="3"/>
      <c r="P29" s="3"/>
      <c r="Q29" s="3"/>
    </row>
    <row r="30" spans="1:17" s="14" customFormat="1" x14ac:dyDescent="0.25">
      <c r="A30" s="16"/>
      <c r="B30" s="16"/>
      <c r="C30" s="16"/>
      <c r="D30" s="16"/>
      <c r="E30" s="16"/>
      <c r="F30" s="3"/>
      <c r="G30" s="3"/>
      <c r="H30" s="3">
        <f t="shared" si="0"/>
        <v>8</v>
      </c>
      <c r="I30" t="s">
        <v>51</v>
      </c>
      <c r="J30" s="46">
        <v>15</v>
      </c>
      <c r="K30" s="3"/>
      <c r="L30" s="3"/>
      <c r="M30" s="3"/>
      <c r="N30" s="3"/>
      <c r="O30" s="3"/>
      <c r="P30" s="3"/>
      <c r="Q30" s="3"/>
    </row>
    <row r="31" spans="1:17" s="14" customFormat="1" x14ac:dyDescent="0.25">
      <c r="A31" s="16"/>
      <c r="B31" s="16"/>
      <c r="C31" s="16"/>
      <c r="D31" s="16"/>
      <c r="E31" s="16"/>
      <c r="F31" s="3"/>
      <c r="G31" s="3"/>
      <c r="H31" s="3">
        <f t="shared" si="0"/>
        <v>9</v>
      </c>
      <c r="I31" t="s">
        <v>43</v>
      </c>
      <c r="J31" s="1">
        <v>15</v>
      </c>
      <c r="K31" s="3"/>
      <c r="L31" s="3"/>
      <c r="M31" s="3"/>
      <c r="N31" s="3"/>
      <c r="O31" s="3"/>
      <c r="P31" s="3"/>
      <c r="Q31" s="3"/>
    </row>
    <row r="32" spans="1:17" s="14" customFormat="1" x14ac:dyDescent="0.25">
      <c r="A32" s="16"/>
      <c r="B32" s="16"/>
      <c r="C32" s="16"/>
      <c r="D32" s="16"/>
      <c r="E32" s="16"/>
      <c r="G32" s="3"/>
      <c r="H32" s="3">
        <f t="shared" si="0"/>
        <v>10</v>
      </c>
      <c r="I32" t="s">
        <v>44</v>
      </c>
      <c r="J32" s="1">
        <v>30</v>
      </c>
      <c r="K32" s="3"/>
      <c r="L32" s="3"/>
      <c r="M32" s="3"/>
      <c r="N32" s="3"/>
      <c r="O32" s="3"/>
      <c r="P32" s="3"/>
      <c r="Q32" s="3"/>
    </row>
    <row r="33" spans="1:17" s="14" customFormat="1" x14ac:dyDescent="0.25">
      <c r="A33" s="16"/>
      <c r="B33" s="16"/>
      <c r="C33" s="16"/>
      <c r="D33" s="16"/>
      <c r="E33" s="16"/>
      <c r="F33" s="3"/>
      <c r="G33" s="3"/>
      <c r="H33" s="3">
        <f t="shared" si="0"/>
        <v>11</v>
      </c>
      <c r="I33" t="s">
        <v>45</v>
      </c>
      <c r="J33" s="3">
        <v>19</v>
      </c>
      <c r="K33" s="3"/>
      <c r="L33" s="3"/>
      <c r="M33" s="3"/>
      <c r="N33" s="3"/>
      <c r="O33" s="3"/>
      <c r="P33" s="3"/>
      <c r="Q33" s="3"/>
    </row>
    <row r="34" spans="1:17" s="14" customFormat="1" x14ac:dyDescent="0.25">
      <c r="A34" s="16"/>
      <c r="B34" s="16"/>
      <c r="C34" s="16"/>
      <c r="D34" s="16"/>
      <c r="E34" s="16"/>
      <c r="F34" s="3"/>
      <c r="G34" s="3"/>
      <c r="H34" s="3">
        <f t="shared" si="0"/>
        <v>12</v>
      </c>
      <c r="I34" t="s">
        <v>46</v>
      </c>
      <c r="J34" s="1">
        <v>22</v>
      </c>
      <c r="K34" s="3"/>
      <c r="L34" s="3"/>
      <c r="M34" s="3"/>
      <c r="N34" s="3"/>
      <c r="O34" s="3"/>
      <c r="P34" s="3"/>
      <c r="Q34" s="3"/>
    </row>
    <row r="35" spans="1:17" s="14" customFormat="1" x14ac:dyDescent="0.25">
      <c r="A35" s="16"/>
      <c r="B35" s="16"/>
      <c r="C35" s="16"/>
      <c r="D35" s="16"/>
      <c r="E35" s="16"/>
      <c r="F35" s="3"/>
      <c r="G35" s="3"/>
      <c r="H35" s="3">
        <v>13</v>
      </c>
      <c r="I35" t="s">
        <v>53</v>
      </c>
      <c r="J35" s="1">
        <v>43</v>
      </c>
      <c r="K35" s="3"/>
      <c r="L35" s="3"/>
      <c r="M35" s="3"/>
      <c r="N35" s="3"/>
      <c r="O35" s="3"/>
      <c r="P35" s="3"/>
      <c r="Q35" s="3"/>
    </row>
    <row r="36" spans="1:17" s="14" customFormat="1" x14ac:dyDescent="0.25">
      <c r="A36" s="16"/>
      <c r="B36" s="16"/>
      <c r="C36" s="16"/>
      <c r="D36" s="16"/>
      <c r="E36" s="16"/>
      <c r="F36" s="3"/>
      <c r="G36" s="3"/>
      <c r="H36" s="3"/>
      <c r="I36"/>
      <c r="J36" s="34"/>
      <c r="K36" s="3"/>
      <c r="L36" s="3"/>
      <c r="M36" s="3"/>
      <c r="N36" s="3"/>
      <c r="O36" s="3"/>
      <c r="P36" s="3"/>
      <c r="Q36" s="3"/>
    </row>
    <row r="37" spans="1:17" x14ac:dyDescent="0.25">
      <c r="A37" s="2"/>
      <c r="B37" s="2"/>
      <c r="C37" s="2"/>
      <c r="D37" s="2"/>
      <c r="E37" s="2"/>
      <c r="F37" s="3"/>
      <c r="H37" s="3"/>
      <c r="J37" s="1"/>
      <c r="K37" s="1"/>
      <c r="L37" s="1"/>
      <c r="M37" s="1"/>
      <c r="N37" s="1"/>
      <c r="O37" s="1"/>
      <c r="P37" s="1"/>
      <c r="Q37" s="1"/>
    </row>
    <row r="38" spans="1:17" x14ac:dyDescent="0.25">
      <c r="A38" s="2"/>
      <c r="B38" s="2"/>
      <c r="C38" s="2"/>
      <c r="D38" s="2"/>
      <c r="E38" s="2"/>
      <c r="F38" s="3"/>
      <c r="H38" s="3"/>
      <c r="J38" s="1"/>
      <c r="K38" s="1"/>
      <c r="L38" s="1"/>
      <c r="M38" s="1"/>
      <c r="N38" s="1"/>
      <c r="O38" s="1"/>
      <c r="P38" s="1"/>
      <c r="Q38" s="1"/>
    </row>
    <row r="39" spans="1:17" x14ac:dyDescent="0.25">
      <c r="A39" s="2"/>
      <c r="B39" s="2"/>
      <c r="C39" s="2"/>
      <c r="D39" s="2"/>
      <c r="E39" s="2"/>
      <c r="F39" s="3"/>
      <c r="H39" s="3"/>
      <c r="J39" s="1"/>
      <c r="K39" s="1"/>
      <c r="L39" s="1"/>
      <c r="M39" s="1"/>
      <c r="N39" s="1"/>
      <c r="O39" s="1"/>
      <c r="P39" s="1"/>
      <c r="Q39" s="1"/>
    </row>
    <row r="40" spans="1:17" x14ac:dyDescent="0.25">
      <c r="A40" s="2"/>
      <c r="B40" s="2"/>
      <c r="C40" s="2"/>
      <c r="D40" s="2"/>
      <c r="E40" s="2"/>
      <c r="F40" s="3"/>
      <c r="H40" s="3"/>
      <c r="J40" s="1"/>
      <c r="K40" s="1"/>
      <c r="L40" s="1"/>
      <c r="M40" s="1"/>
      <c r="N40" s="1"/>
      <c r="O40" s="1"/>
      <c r="P40" s="1"/>
      <c r="Q40" s="1"/>
    </row>
    <row r="41" spans="1:17" x14ac:dyDescent="0.25">
      <c r="A41" s="2"/>
      <c r="B41" s="2"/>
      <c r="C41" s="2"/>
      <c r="D41" s="2"/>
      <c r="E41" s="2"/>
      <c r="F41" s="3"/>
      <c r="H41" s="3"/>
      <c r="J41" s="1"/>
      <c r="K41" s="1"/>
      <c r="L41" s="1"/>
      <c r="M41" s="1"/>
      <c r="N41" s="1"/>
      <c r="O41" s="1"/>
      <c r="P41" s="1"/>
      <c r="Q41" s="1"/>
    </row>
    <row r="42" spans="1:17" x14ac:dyDescent="0.25">
      <c r="A42" s="2"/>
      <c r="B42" s="2"/>
      <c r="C42" s="2"/>
      <c r="D42" s="2"/>
      <c r="E42" s="2"/>
      <c r="F42" s="3"/>
      <c r="H42" s="3"/>
      <c r="J42" s="1"/>
      <c r="K42" s="1"/>
      <c r="L42" s="1"/>
      <c r="M42" s="1"/>
      <c r="N42" s="1"/>
      <c r="O42" s="1"/>
      <c r="P42" s="1"/>
      <c r="Q42" s="1"/>
    </row>
    <row r="43" spans="1:17" x14ac:dyDescent="0.25">
      <c r="A43" s="2"/>
      <c r="B43" s="2"/>
      <c r="C43" s="2"/>
      <c r="D43" s="2"/>
      <c r="E43" s="2"/>
      <c r="F43" s="3"/>
      <c r="H43" s="3"/>
      <c r="J43" s="34"/>
      <c r="K43" s="1"/>
      <c r="L43" s="1"/>
      <c r="M43" s="1"/>
      <c r="N43" s="1"/>
      <c r="O43" s="1"/>
      <c r="P43" s="1"/>
      <c r="Q43" s="1"/>
    </row>
    <row r="44" spans="1:17" x14ac:dyDescent="0.25">
      <c r="A44" s="2"/>
      <c r="B44" s="2"/>
      <c r="C44" s="2"/>
      <c r="D44" s="2"/>
      <c r="E44" s="2"/>
      <c r="F44" s="3"/>
      <c r="H44" s="3"/>
      <c r="J44" s="34"/>
      <c r="K44" s="1"/>
      <c r="L44" s="1"/>
      <c r="M44" s="1"/>
      <c r="N44" s="1"/>
      <c r="O44" s="1"/>
      <c r="P44" s="1"/>
      <c r="Q44" s="1"/>
    </row>
    <row r="45" spans="1:17" x14ac:dyDescent="0.25">
      <c r="A45" s="2"/>
      <c r="B45" s="2"/>
      <c r="C45" s="2"/>
      <c r="D45" s="2"/>
      <c r="E45" s="2"/>
      <c r="F45" s="3"/>
      <c r="H45" s="3"/>
      <c r="J45" s="1"/>
      <c r="K45" s="1"/>
      <c r="L45" s="1"/>
      <c r="M45" s="1"/>
      <c r="N45" s="1"/>
      <c r="O45" s="1"/>
      <c r="P45" s="1"/>
      <c r="Q45" s="1"/>
    </row>
    <row r="46" spans="1:17" x14ac:dyDescent="0.25">
      <c r="A46" s="2"/>
      <c r="B46" s="2"/>
      <c r="C46" s="2"/>
      <c r="D46" s="2"/>
      <c r="E46" s="2"/>
      <c r="F46" s="3"/>
      <c r="H46" s="3"/>
      <c r="J46" s="34"/>
      <c r="K46" s="1"/>
      <c r="L46" s="1"/>
      <c r="M46" s="1"/>
      <c r="N46" s="1"/>
      <c r="O46" s="1"/>
      <c r="P46" s="1"/>
      <c r="Q46" s="1"/>
    </row>
    <row r="47" spans="1:17" x14ac:dyDescent="0.25">
      <c r="A47" s="2"/>
      <c r="B47" s="2"/>
      <c r="C47" s="2"/>
      <c r="D47" s="2"/>
      <c r="E47" s="2"/>
      <c r="F47" s="3"/>
      <c r="H47" s="3"/>
      <c r="J47" s="1"/>
      <c r="K47" s="1"/>
      <c r="L47" s="1"/>
      <c r="M47" s="1"/>
      <c r="N47" s="1"/>
      <c r="O47" s="1"/>
      <c r="P47" s="1"/>
      <c r="Q47" s="1"/>
    </row>
    <row r="48" spans="1:17" x14ac:dyDescent="0.25">
      <c r="A48" s="2"/>
      <c r="B48" s="2"/>
      <c r="C48" s="2"/>
      <c r="D48" s="2"/>
      <c r="E48" s="2"/>
      <c r="F48" s="3"/>
      <c r="H48" s="3"/>
      <c r="J48" s="1"/>
      <c r="K48" s="1"/>
      <c r="L48" s="1"/>
      <c r="M48" s="1"/>
      <c r="N48" s="1"/>
      <c r="O48" s="1"/>
      <c r="P48" s="1"/>
      <c r="Q48" s="1"/>
    </row>
    <row r="49" spans="1:17" x14ac:dyDescent="0.25">
      <c r="A49" s="2"/>
      <c r="B49" s="2"/>
      <c r="C49" s="2"/>
      <c r="D49" s="2"/>
      <c r="E49" s="2"/>
      <c r="F49" s="3"/>
      <c r="H49" s="3"/>
      <c r="J49" s="34"/>
      <c r="K49" s="1"/>
      <c r="L49" s="1"/>
      <c r="M49" s="1"/>
      <c r="N49" s="1"/>
      <c r="O49" s="1"/>
      <c r="P49" s="1"/>
      <c r="Q49" s="1"/>
    </row>
    <row r="50" spans="1:17" x14ac:dyDescent="0.25">
      <c r="A50" s="2"/>
      <c r="B50" s="2"/>
      <c r="C50" s="2"/>
      <c r="D50" s="2"/>
      <c r="E50" s="2"/>
      <c r="F50" s="3"/>
      <c r="H50" s="3"/>
      <c r="J50" s="1"/>
      <c r="K50" s="1"/>
      <c r="L50" s="1"/>
      <c r="M50" s="1"/>
      <c r="N50" s="1"/>
      <c r="O50" s="1"/>
      <c r="P50" s="1"/>
      <c r="Q50" s="1"/>
    </row>
    <row r="51" spans="1:17" x14ac:dyDescent="0.25">
      <c r="A51" s="2"/>
      <c r="B51" s="2"/>
      <c r="C51" s="2"/>
      <c r="D51" s="2"/>
      <c r="E51" s="2"/>
      <c r="F51" s="3"/>
      <c r="H51" s="3"/>
      <c r="J51" s="1"/>
      <c r="K51" s="1"/>
      <c r="L51" s="1"/>
      <c r="M51" s="1"/>
      <c r="N51" s="1"/>
      <c r="O51" s="1"/>
      <c r="P51" s="1"/>
      <c r="Q51" s="1"/>
    </row>
    <row r="52" spans="1:17" x14ac:dyDescent="0.25">
      <c r="A52" s="2"/>
      <c r="B52" s="2"/>
      <c r="C52" s="2"/>
      <c r="D52" s="2"/>
      <c r="E52" s="2"/>
      <c r="F52" s="3"/>
      <c r="H52" s="3"/>
      <c r="J52" s="1"/>
      <c r="K52" s="1"/>
      <c r="L52" s="1"/>
      <c r="M52" s="1"/>
      <c r="N52" s="1"/>
      <c r="O52" s="1"/>
      <c r="P52" s="1"/>
      <c r="Q52" s="1"/>
    </row>
    <row r="53" spans="1:17" x14ac:dyDescent="0.25">
      <c r="A53" s="2"/>
      <c r="B53" s="2"/>
      <c r="C53" s="2"/>
      <c r="D53" s="2"/>
      <c r="E53" s="2"/>
      <c r="F53" s="3"/>
      <c r="I53" s="1"/>
      <c r="J53" s="1"/>
      <c r="K53" s="1"/>
      <c r="L53" s="1"/>
      <c r="M53" s="1"/>
      <c r="N53" s="1"/>
      <c r="O53" s="1"/>
      <c r="P53" s="1"/>
      <c r="Q53" s="1"/>
    </row>
    <row r="54" spans="1:17" ht="18" customHeight="1" x14ac:dyDescent="0.25">
      <c r="A54" s="2"/>
      <c r="B54" s="2"/>
      <c r="C54" s="2"/>
      <c r="D54" s="2"/>
      <c r="E54" s="2"/>
      <c r="F54" s="3"/>
      <c r="I54" s="1"/>
      <c r="J54" s="1"/>
      <c r="K54" s="1"/>
      <c r="L54" s="1"/>
      <c r="M54" s="1"/>
      <c r="N54" s="1"/>
      <c r="O54" s="1"/>
      <c r="P54" s="1"/>
      <c r="Q54" s="1"/>
    </row>
    <row r="55" spans="1:17" x14ac:dyDescent="0.25">
      <c r="A55" s="2"/>
      <c r="B55" s="2"/>
      <c r="C55" s="2"/>
      <c r="D55" s="2"/>
      <c r="E55" s="2"/>
      <c r="F55" s="3"/>
      <c r="I55" s="1"/>
      <c r="J55" s="1"/>
      <c r="K55" s="1"/>
      <c r="L55" s="1"/>
      <c r="M55" s="1"/>
      <c r="N55" s="1"/>
      <c r="O55" s="1"/>
      <c r="P55" s="1"/>
      <c r="Q55" s="1"/>
    </row>
    <row r="58" spans="1:17" ht="15" customHeight="1" x14ac:dyDescent="0.25"/>
    <row r="60" spans="1:17" ht="15" customHeight="1" x14ac:dyDescent="0.25"/>
    <row r="62" spans="1:17" ht="15" customHeight="1" x14ac:dyDescent="0.25"/>
    <row r="63" spans="1:17" ht="15" customHeight="1" x14ac:dyDescent="0.25"/>
    <row r="64" spans="1:17" s="9" customFormat="1" x14ac:dyDescent="0.25">
      <c r="A64" s="8"/>
      <c r="B64" s="8"/>
      <c r="C64" s="8"/>
      <c r="D64" s="8"/>
      <c r="E64" s="8"/>
      <c r="F64" s="8"/>
      <c r="G64" s="8"/>
      <c r="H64" s="8"/>
    </row>
    <row r="66" spans="1:1" ht="18" customHeight="1" x14ac:dyDescent="0.25"/>
    <row r="67" spans="1:1" ht="18" customHeight="1" x14ac:dyDescent="0.25"/>
    <row r="68" spans="1:1" ht="18" customHeight="1" x14ac:dyDescent="0.25"/>
    <row r="69" spans="1:1" ht="18" customHeight="1" x14ac:dyDescent="0.25"/>
    <row r="70" spans="1:1" ht="21.75" customHeight="1" x14ac:dyDescent="0.25"/>
    <row r="71" spans="1:1" ht="20.100000000000001" customHeight="1" x14ac:dyDescent="0.25"/>
    <row r="72" spans="1:1" ht="20.100000000000001" customHeight="1" x14ac:dyDescent="0.25"/>
    <row r="73" spans="1:1" ht="27.75" customHeight="1" x14ac:dyDescent="0.25"/>
    <row r="74" spans="1:1" ht="36" customHeight="1" x14ac:dyDescent="0.25"/>
    <row r="75" spans="1:1" ht="24" customHeight="1" x14ac:dyDescent="0.25"/>
    <row r="76" spans="1:1" ht="15" x14ac:dyDescent="0.25">
      <c r="A76" s="15"/>
    </row>
    <row r="77" spans="1:1" ht="21.75" customHeight="1" x14ac:dyDescent="0.25"/>
    <row r="78" spans="1:1" ht="21.9" customHeight="1" x14ac:dyDescent="0.25"/>
    <row r="79" spans="1:1" ht="21.9" customHeight="1" x14ac:dyDescent="0.25"/>
    <row r="80" spans="1:1" ht="15.75" customHeight="1" x14ac:dyDescent="0.25"/>
    <row r="81" ht="15.75" customHeight="1" x14ac:dyDescent="0.25"/>
    <row r="82" ht="15.75" customHeight="1" x14ac:dyDescent="0.25"/>
    <row r="83" ht="15.75" customHeight="1" x14ac:dyDescent="0.25"/>
    <row r="84" ht="15.75" customHeight="1" x14ac:dyDescent="0.25"/>
    <row r="86" ht="12.75" customHeight="1" x14ac:dyDescent="0.25"/>
    <row r="87" ht="15" customHeight="1" x14ac:dyDescent="0.25"/>
    <row r="88" ht="45" customHeight="1" x14ac:dyDescent="0.25"/>
    <row r="89" ht="18" customHeight="1" x14ac:dyDescent="0.25"/>
    <row r="90" ht="12.75" customHeight="1" x14ac:dyDescent="0.25"/>
    <row r="91" ht="12.75" customHeight="1" x14ac:dyDescent="0.25"/>
    <row r="123" ht="67.5" customHeight="1" x14ac:dyDescent="0.25"/>
    <row r="124" ht="18" customHeight="1" x14ac:dyDescent="0.25"/>
    <row r="125" ht="39" customHeight="1" x14ac:dyDescent="0.25"/>
    <row r="127" ht="9.75" customHeight="1" x14ac:dyDescent="0.25"/>
  </sheetData>
  <sheetProtection algorithmName="SHA-512" hashValue="o82AsM3JOaG7jfATHoiulVEO+JUkvSpnJzjaI5MK8WSdmj/X0i5Ym/+fAjcEIdV8E34oQQ6/Qv9Y12F/l8obGA==" saltValue="5p41GuPXiBRbjhART+1mrw==" spinCount="100000" sheet="1" objects="1" scenarios="1"/>
  <protectedRanges>
    <protectedRange sqref="C6:F9 C11 E14 F11" name="Zonă1" securityDescriptor="O:WDG:WDD:(A;;CC;;;WD)"/>
  </protectedRanges>
  <mergeCells count="28">
    <mergeCell ref="A1:F1"/>
    <mergeCell ref="H11:H13"/>
    <mergeCell ref="I11:I13"/>
    <mergeCell ref="A2:C2"/>
    <mergeCell ref="A3:C3"/>
    <mergeCell ref="A4:F4"/>
    <mergeCell ref="A5:F5"/>
    <mergeCell ref="A6:B6"/>
    <mergeCell ref="C6:F6"/>
    <mergeCell ref="A7:B7"/>
    <mergeCell ref="A14:D14"/>
    <mergeCell ref="C7:F7"/>
    <mergeCell ref="C15:C16"/>
    <mergeCell ref="A11:B11"/>
    <mergeCell ref="E13:F13"/>
    <mergeCell ref="A8:B8"/>
    <mergeCell ref="C8:F8"/>
    <mergeCell ref="E14:F14"/>
    <mergeCell ref="A9:B9"/>
    <mergeCell ref="C9:F9"/>
    <mergeCell ref="D22:E22"/>
    <mergeCell ref="D23:E23"/>
    <mergeCell ref="A20:F20"/>
    <mergeCell ref="A21:F21"/>
    <mergeCell ref="B15:B16"/>
    <mergeCell ref="A15:A17"/>
    <mergeCell ref="A18:F19"/>
    <mergeCell ref="B17:C17"/>
  </mergeCells>
  <phoneticPr fontId="2" type="noConversion"/>
  <dataValidations count="2">
    <dataValidation type="list" allowBlank="1" showInputMessage="1" showErrorMessage="1" sqref="F11">
      <formula1>$N$14:$N$15</formula1>
    </dataValidation>
    <dataValidation type="list" allowBlank="1" showInputMessage="1" showErrorMessage="1" sqref="E14:F14">
      <formula1>$I$22:$I$38</formula1>
    </dataValidation>
  </dataValidations>
  <hyperlinks>
    <hyperlink ref="F17" r:id="rId1"/>
  </hyperlinks>
  <pageMargins left="0.25" right="0.25" top="0.75" bottom="0.75" header="0.3" footer="0.3"/>
  <pageSetup paperSize="9" firstPageNumber="0" orientation="portrait" r:id="rId2"/>
  <headerFooter alignWithMargins="0"/>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1</vt:i4>
      </vt:variant>
    </vt:vector>
  </HeadingPairs>
  <TitlesOfParts>
    <vt:vector size="1" baseType="lpstr">
      <vt:lpstr>MODEL CALCUL TAXE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Secretariat</dc:creator>
  <cp:lastModifiedBy>Ionut Ban</cp:lastModifiedBy>
  <cp:lastPrinted>2020-03-04T08:31:04Z</cp:lastPrinted>
  <dcterms:created xsi:type="dcterms:W3CDTF">2014-01-14T10:59:16Z</dcterms:created>
  <dcterms:modified xsi:type="dcterms:W3CDTF">2025-09-26T06:11:42Z</dcterms:modified>
</cp:coreProperties>
</file>